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51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14" i="1" l="1"/>
  <c r="K15" i="1" s="1"/>
  <c r="K17" i="1" s="1"/>
  <c r="J14" i="1"/>
  <c r="J15" i="1" s="1"/>
  <c r="J17" i="1" s="1"/>
  <c r="G14" i="1"/>
  <c r="G15" i="1" s="1"/>
  <c r="G17" i="1" s="1"/>
  <c r="I14" i="1"/>
  <c r="I15" i="1" s="1"/>
  <c r="I17" i="1" s="1"/>
  <c r="H14" i="1"/>
  <c r="H15" i="1" s="1"/>
  <c r="H17" i="1" s="1"/>
  <c r="F14" i="1" l="1"/>
  <c r="F15" i="1" s="1"/>
  <c r="F17" i="1" s="1"/>
  <c r="E14" i="1"/>
  <c r="E15" i="1" s="1"/>
  <c r="E17" i="1" s="1"/>
  <c r="D14" i="1" l="1"/>
  <c r="D15" i="1" s="1"/>
  <c r="D17" i="1" s="1"/>
</calcChain>
</file>

<file path=xl/sharedStrings.xml><?xml version="1.0" encoding="utf-8"?>
<sst xmlns="http://schemas.openxmlformats.org/spreadsheetml/2006/main" count="38" uniqueCount="30">
  <si>
    <t>Ref Designator</t>
  </si>
  <si>
    <t>Description</t>
  </si>
  <si>
    <t>Nominal Value</t>
  </si>
  <si>
    <t>Cx</t>
  </si>
  <si>
    <t>Internal chip capacitance</t>
  </si>
  <si>
    <t>Cy</t>
  </si>
  <si>
    <t>Parallel capacitance of L1</t>
  </si>
  <si>
    <t>C4, C5</t>
  </si>
  <si>
    <t>Capacitance of circuit board tracks from CMX994 to L1</t>
  </si>
  <si>
    <t>CV1, CV2</t>
  </si>
  <si>
    <t>Varactor capacitances</t>
  </si>
  <si>
    <t>CV1s, CV2s</t>
  </si>
  <si>
    <t>Lumped stray circuit board capacitance on each varactor</t>
  </si>
  <si>
    <t>C2, C3</t>
  </si>
  <si>
    <t>Series coupling capacitances</t>
  </si>
  <si>
    <t>C1</t>
  </si>
  <si>
    <t>Main tank capacitor</t>
  </si>
  <si>
    <t>L1</t>
  </si>
  <si>
    <t>Draft App note</t>
  </si>
  <si>
    <t>Draft App Note Predicted Frequency</t>
  </si>
  <si>
    <t>Frequency Error, %</t>
  </si>
  <si>
    <t>Main tank inductance (include series stray inductance)</t>
  </si>
  <si>
    <t>EV9730
440MHz</t>
  </si>
  <si>
    <t>EV9730
960MHz</t>
  </si>
  <si>
    <t>EV9940
275Mhz</t>
  </si>
  <si>
    <t>EV9730
180MHz</t>
  </si>
  <si>
    <t>EV9940
445MHz</t>
  </si>
  <si>
    <t>EV9940
896MHz</t>
  </si>
  <si>
    <t>Total C</t>
  </si>
  <si>
    <t>Wanted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</si>
</sst>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.000E+0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64" fontId="0" fillId="0" borderId="1" xfId="0" applyNumberFormat="1" applyBorder="1" applyAlignment="1"/>
    <xf numFmtId="0" fontId="1" fillId="0" borderId="0" xfId="0" applyFont="1" applyFill="1" applyBorder="1" applyAlignment="1">
      <alignment horizontal="right" vertical="center"/>
    </xf>
    <xf numFmtId="165" fontId="0" fillId="0" borderId="0" xfId="1" applyNumberFormat="1" applyFont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164" fontId="0" fillId="0" borderId="0" xfId="0" applyNumberFormat="1" applyBorder="1" applyAlignment="1"/>
    <xf numFmtId="164" fontId="0" fillId="0" borderId="0" xfId="0" applyNumberFormat="1" applyFill="1" applyBorder="1" applyAlignment="1"/>
    <xf numFmtId="164" fontId="0" fillId="2" borderId="1" xfId="0" applyNumberFormat="1" applyFill="1" applyBorder="1" applyAlignment="1"/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tabSelected="1" zoomScale="85" zoomScaleNormal="85" workbookViewId="0">
      <selection activeCell="B19" sqref="B19"/>
    </sheetView>
  </sheetViews>
  <sheetFormatPr defaultRowHeight="15" x14ac:dyDescent="0.25"/>
  <cols>
    <col min="1" max="1" width="3.42578125" customWidth="1"/>
    <col min="2" max="2" width="15" style="1" bestFit="1" customWidth="1"/>
    <col min="3" max="3" width="49.28515625" style="1" bestFit="1" customWidth="1"/>
    <col min="4" max="4" width="14.5703125" style="1" bestFit="1" customWidth="1"/>
    <col min="5" max="11" width="14.5703125" bestFit="1" customWidth="1"/>
  </cols>
  <sheetData>
    <row r="2" spans="2:11" ht="30" x14ac:dyDescent="0.25">
      <c r="D2" s="8" t="s">
        <v>18</v>
      </c>
      <c r="E2" s="9" t="s">
        <v>26</v>
      </c>
      <c r="F2" s="9" t="s">
        <v>27</v>
      </c>
      <c r="G2" s="9" t="s">
        <v>24</v>
      </c>
      <c r="H2" s="14" t="s">
        <v>22</v>
      </c>
      <c r="I2" s="14" t="s">
        <v>23</v>
      </c>
      <c r="J2" s="14" t="s">
        <v>25</v>
      </c>
      <c r="K2" s="14" t="s">
        <v>25</v>
      </c>
    </row>
    <row r="3" spans="2:11" x14ac:dyDescent="0.25">
      <c r="B3" s="3" t="s">
        <v>0</v>
      </c>
      <c r="C3" s="3" t="s">
        <v>1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2:11" x14ac:dyDescent="0.25">
      <c r="B4" s="4" t="s">
        <v>3</v>
      </c>
      <c r="C4" s="4" t="s">
        <v>4</v>
      </c>
      <c r="D4" s="5">
        <v>1.8E-12</v>
      </c>
      <c r="E4" s="5">
        <v>1.8E-12</v>
      </c>
      <c r="F4" s="5">
        <v>1.8E-12</v>
      </c>
      <c r="G4" s="5">
        <v>1.8E-12</v>
      </c>
      <c r="H4" s="5">
        <v>1.8E-12</v>
      </c>
      <c r="I4" s="5">
        <v>1.8E-12</v>
      </c>
      <c r="J4" s="5">
        <v>1.8E-12</v>
      </c>
      <c r="K4" s="5">
        <v>1.8E-12</v>
      </c>
    </row>
    <row r="5" spans="2:11" x14ac:dyDescent="0.25">
      <c r="B5" s="4" t="s">
        <v>5</v>
      </c>
      <c r="C5" s="4" t="s">
        <v>6</v>
      </c>
      <c r="D5" s="5">
        <v>2.9999999999999998E-13</v>
      </c>
      <c r="E5" s="5">
        <v>2.9999999999999998E-13</v>
      </c>
      <c r="F5" s="5">
        <v>2.9999999999999998E-13</v>
      </c>
      <c r="G5" s="5">
        <v>2.9999999999999998E-13</v>
      </c>
      <c r="H5" s="5">
        <v>2.9999999999999998E-13</v>
      </c>
      <c r="I5" s="5">
        <v>2.9999999999999998E-13</v>
      </c>
      <c r="J5" s="5">
        <v>2.9999999999999998E-13</v>
      </c>
      <c r="K5" s="5">
        <v>2.9999999999999998E-13</v>
      </c>
    </row>
    <row r="6" spans="2:11" x14ac:dyDescent="0.25">
      <c r="B6" s="4" t="s">
        <v>7</v>
      </c>
      <c r="C6" s="4" t="s">
        <v>8</v>
      </c>
      <c r="D6" s="5">
        <v>2E-12</v>
      </c>
      <c r="E6" s="5">
        <v>2E-12</v>
      </c>
      <c r="F6" s="5">
        <v>2E-12</v>
      </c>
      <c r="G6" s="5">
        <v>2E-12</v>
      </c>
      <c r="H6" s="5">
        <v>2E-12</v>
      </c>
      <c r="I6" s="5">
        <v>2E-12</v>
      </c>
      <c r="J6" s="5">
        <v>2E-12</v>
      </c>
      <c r="K6" s="5">
        <v>2E-12</v>
      </c>
    </row>
    <row r="7" spans="2:11" x14ac:dyDescent="0.25">
      <c r="B7" s="4" t="s">
        <v>9</v>
      </c>
      <c r="C7" s="4" t="s">
        <v>10</v>
      </c>
      <c r="D7" s="5">
        <v>1.3E-11</v>
      </c>
      <c r="E7" s="5">
        <v>1.3E-11</v>
      </c>
      <c r="F7" s="5">
        <v>1.3E-11</v>
      </c>
      <c r="G7" s="5">
        <v>1.3E-11</v>
      </c>
      <c r="H7" s="5">
        <v>1.3E-11</v>
      </c>
      <c r="I7" s="5">
        <v>1.3E-11</v>
      </c>
      <c r="J7" s="5">
        <v>1.3E-11</v>
      </c>
      <c r="K7" s="5">
        <v>1.3E-11</v>
      </c>
    </row>
    <row r="8" spans="2:11" x14ac:dyDescent="0.25">
      <c r="B8" s="4" t="s">
        <v>11</v>
      </c>
      <c r="C8" s="4" t="s">
        <v>12</v>
      </c>
      <c r="D8" s="5">
        <v>9.9999999999999998E-13</v>
      </c>
      <c r="E8" s="5">
        <v>9.9999999999999998E-13</v>
      </c>
      <c r="F8" s="5">
        <v>9.9999999999999998E-13</v>
      </c>
      <c r="G8" s="5">
        <v>9.9999999999999998E-13</v>
      </c>
      <c r="H8" s="5">
        <v>9.9999999999999998E-13</v>
      </c>
      <c r="I8" s="5">
        <v>9.9999999999999998E-13</v>
      </c>
      <c r="J8" s="5">
        <v>9.9999999999999998E-13</v>
      </c>
      <c r="K8" s="5">
        <v>9.9999999999999998E-13</v>
      </c>
    </row>
    <row r="9" spans="2:11" x14ac:dyDescent="0.25">
      <c r="B9" s="4" t="s">
        <v>13</v>
      </c>
      <c r="C9" s="4" t="s">
        <v>14</v>
      </c>
      <c r="D9" s="5">
        <v>2.2000000000000002E-11</v>
      </c>
      <c r="E9" s="13">
        <v>1.2000000000000001E-11</v>
      </c>
      <c r="F9" s="13">
        <v>4.6999999999999998E-12</v>
      </c>
      <c r="G9" s="5">
        <v>9.9999999999999994E-12</v>
      </c>
      <c r="H9" s="5">
        <v>2.2000000000000002E-11</v>
      </c>
      <c r="I9" s="5">
        <v>3.8999999999999999E-12</v>
      </c>
      <c r="J9" s="5">
        <v>2.7E-11</v>
      </c>
      <c r="K9" s="5">
        <v>2.7E-11</v>
      </c>
    </row>
    <row r="10" spans="2:11" x14ac:dyDescent="0.25">
      <c r="B10" s="4" t="s">
        <v>15</v>
      </c>
      <c r="C10" s="4" t="s">
        <v>16</v>
      </c>
      <c r="D10" s="5">
        <v>8.1999999999999998E-12</v>
      </c>
      <c r="E10" s="13">
        <v>8.1999999999999998E-12</v>
      </c>
      <c r="F10" s="13">
        <v>3.3000000000000001E-12</v>
      </c>
      <c r="G10" s="5">
        <v>8.1999999999999998E-12</v>
      </c>
      <c r="H10" s="5">
        <v>8.1999999999999998E-12</v>
      </c>
      <c r="I10" s="5">
        <v>2.1999999999999999E-12</v>
      </c>
      <c r="J10" s="5">
        <v>6.8000000000000001E-12</v>
      </c>
      <c r="K10" s="5">
        <v>8.1999999999999998E-12</v>
      </c>
    </row>
    <row r="11" spans="2:11" x14ac:dyDescent="0.25">
      <c r="B11" s="4" t="s">
        <v>17</v>
      </c>
      <c r="C11" s="4" t="s">
        <v>21</v>
      </c>
      <c r="D11" s="5">
        <v>8.2000000000000006E-9</v>
      </c>
      <c r="E11" s="13">
        <v>8.7000000000000001E-9</v>
      </c>
      <c r="F11" s="13">
        <v>3.8000000000000001E-9</v>
      </c>
      <c r="G11" s="5">
        <v>2.3499999999999999E-8</v>
      </c>
      <c r="H11" s="5">
        <v>8.7000000000000001E-9</v>
      </c>
      <c r="I11" s="5">
        <v>3.8000000000000001E-9</v>
      </c>
      <c r="J11" s="5">
        <v>5.6500000000000003E-8</v>
      </c>
      <c r="K11" s="5">
        <v>5.1499999999999998E-8</v>
      </c>
    </row>
    <row r="12" spans="2:11" x14ac:dyDescent="0.25">
      <c r="B12" s="10"/>
      <c r="C12" s="10"/>
      <c r="D12" s="11"/>
      <c r="E12" s="11"/>
      <c r="F12" s="12"/>
    </row>
    <row r="13" spans="2:11" x14ac:dyDescent="0.25">
      <c r="C13" s="6" t="s">
        <v>29</v>
      </c>
      <c r="D13" s="2">
        <v>440000000</v>
      </c>
      <c r="E13" s="2">
        <v>445000000</v>
      </c>
      <c r="F13" s="2">
        <v>896000000</v>
      </c>
      <c r="G13" s="2">
        <v>275000000</v>
      </c>
      <c r="H13" s="2">
        <v>440000000</v>
      </c>
      <c r="I13" s="2">
        <v>960000000</v>
      </c>
      <c r="J13" s="2">
        <v>180000000</v>
      </c>
      <c r="K13" s="2">
        <v>180000001</v>
      </c>
    </row>
    <row r="14" spans="2:11" x14ac:dyDescent="0.25">
      <c r="C14" s="6" t="s">
        <v>28</v>
      </c>
      <c r="D14" s="2">
        <f t="shared" ref="D14:K14" si="0">D10+D4+D5+((D7+D8)^-1+(D7+D8)^-1+(D9)^-1+(D9)^-1)^-1+((D6)^-1+(D6)^-1)^-1</f>
        <v>1.5577777777777779E-11</v>
      </c>
      <c r="E14" s="2">
        <f t="shared" si="0"/>
        <v>1.453076923076923E-11</v>
      </c>
      <c r="F14" s="2">
        <f t="shared" si="0"/>
        <v>8.1593582887700541E-12</v>
      </c>
      <c r="G14" s="2">
        <f t="shared" si="0"/>
        <v>1.4216666666666665E-11</v>
      </c>
      <c r="H14" s="2">
        <f t="shared" si="0"/>
        <v>1.5577777777777779E-11</v>
      </c>
      <c r="I14" s="2">
        <f t="shared" si="0"/>
        <v>6.8251396648044686E-12</v>
      </c>
      <c r="J14" s="2">
        <f t="shared" si="0"/>
        <v>1.4509756097560976E-11</v>
      </c>
      <c r="K14" s="2">
        <f t="shared" si="0"/>
        <v>1.5909756097560975E-11</v>
      </c>
    </row>
    <row r="15" spans="2:11" x14ac:dyDescent="0.25">
      <c r="C15" s="6" t="s">
        <v>19</v>
      </c>
      <c r="D15" s="2">
        <f t="shared" ref="D15:K15" si="1">(2*PI()*(D11*D14)^0.5)^-1</f>
        <v>445307954.89643264</v>
      </c>
      <c r="E15" s="2">
        <f t="shared" si="1"/>
        <v>447626925.86237568</v>
      </c>
      <c r="F15" s="2">
        <f t="shared" si="1"/>
        <v>903858260.21086717</v>
      </c>
      <c r="G15" s="2">
        <f t="shared" si="1"/>
        <v>275351413.41524768</v>
      </c>
      <c r="H15" s="2">
        <f t="shared" si="1"/>
        <v>432322414.87260669</v>
      </c>
      <c r="I15" s="2">
        <f t="shared" si="1"/>
        <v>988263059.0552721</v>
      </c>
      <c r="J15" s="2">
        <f t="shared" si="1"/>
        <v>175778539.46874845</v>
      </c>
      <c r="K15" s="2">
        <f t="shared" si="1"/>
        <v>175826672.10125011</v>
      </c>
    </row>
    <row r="16" spans="2:11" x14ac:dyDescent="0.25">
      <c r="C16" s="6"/>
      <c r="E16" s="1"/>
      <c r="F16" s="1"/>
    </row>
    <row r="17" spans="3:11" x14ac:dyDescent="0.25">
      <c r="C17" s="6" t="s">
        <v>20</v>
      </c>
      <c r="D17" s="7">
        <f t="shared" ref="D17:K17" si="2">(D15-D13)/D13</f>
        <v>1.2063533855528724E-2</v>
      </c>
      <c r="E17" s="7">
        <f t="shared" si="2"/>
        <v>5.9032041851138804E-3</v>
      </c>
      <c r="F17" s="7">
        <f t="shared" si="2"/>
        <v>8.7703796996285339E-3</v>
      </c>
      <c r="G17" s="7">
        <f t="shared" si="2"/>
        <v>1.2778669645370137E-3</v>
      </c>
      <c r="H17" s="7">
        <f t="shared" si="2"/>
        <v>-1.7449057107712058E-2</v>
      </c>
      <c r="I17" s="7">
        <f t="shared" si="2"/>
        <v>2.9440686515908442E-2</v>
      </c>
      <c r="J17" s="7">
        <f t="shared" si="2"/>
        <v>-2.3452558506953054E-2</v>
      </c>
      <c r="K17" s="7">
        <f t="shared" si="2"/>
        <v>-2.3185160419804042E-2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CML Microcircuits(USA),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Daoud Serang</dc:creator>
  <cp:lastModifiedBy>Steve L</cp:lastModifiedBy>
  <dcterms:created xsi:type="dcterms:W3CDTF">2013-07-16T11:32:36Z</dcterms:created>
  <dcterms:modified xsi:type="dcterms:W3CDTF">2013-10-04T15:06:33Z</dcterms:modified>
</cp:coreProperties>
</file>